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прель 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<sst xmlns="http://schemas.openxmlformats.org/spreadsheetml/2006/main" count="105" uniqueCount="84">
  <si>
    <t xml:space="preserve">Приложение N 10</t>
  </si>
  <si>
    <t xml:space="preserve">к приказу ФАС России</t>
  </si>
  <si>
    <t xml:space="preserve">от 18.01.2019 N 38/19</t>
  </si>
  <si>
    <t xml:space="preserve">Форма</t>
  </si>
  <si>
    <t xml:space="preserve">Информация
о способах приобретения, стоимости и объемах товаров,
необходимых для оказания услуг по транспортировке газа
по трубопроводам ОАО «Калининградгазификация»  за АПРЕЛЬ 2021г.     </t>
  </si>
  <si>
    <t xml:space="preserve">№</t>
  </si>
  <si>
    <t xml:space="preserve">Дата закупки</t>
  </si>
  <si>
    <t xml:space="preserve">Способ осуществления закупки</t>
  </si>
  <si>
    <t xml:space="preserve">Предмет закупки</t>
  </si>
  <si>
    <t xml:space="preserve">Цена за единицу товара, работ, услуг                      (тыс. руб.)</t>
  </si>
  <si>
    <t xml:space="preserve">Единица измерения</t>
  </si>
  <si>
    <t xml:space="preserve">Количество (объем товаров, работ, услуг)</t>
  </si>
  <si>
    <t xml:space="preserve">Сумма закупки (товаров, работ, услуг) (тыс. руб.)</t>
  </si>
  <si>
    <t xml:space="preserve">Поставщик (подрядная организация)</t>
  </si>
  <si>
    <t xml:space="preserve">Реквизиты документа</t>
  </si>
  <si>
    <t xml:space="preserve"> Конкурентные закупки</t>
  </si>
  <si>
    <t xml:space="preserve">Неконкурентная    закупка</t>
  </si>
  <si>
    <t xml:space="preserve">Торги</t>
  </si>
  <si>
    <t xml:space="preserve">Иной способ, установленный положением о закупке</t>
  </si>
  <si>
    <t xml:space="preserve">     единствен-ный поставщик (исполнитель, подрядчик)</t>
  </si>
  <si>
    <t xml:space="preserve">иное</t>
  </si>
  <si>
    <t xml:space="preserve">конкурс</t>
  </si>
  <si>
    <t xml:space="preserve">аукцион</t>
  </si>
  <si>
    <t xml:space="preserve">запрос котировок </t>
  </si>
  <si>
    <t xml:space="preserve">запрос</t>
  </si>
  <si>
    <t xml:space="preserve">открытый конкурс</t>
  </si>
  <si>
    <t xml:space="preserve">конкурс в электронной форме</t>
  </si>
  <si>
    <t xml:space="preserve">закрытый конкурс</t>
  </si>
  <si>
    <t xml:space="preserve">открытый аукцион</t>
  </si>
  <si>
    <t xml:space="preserve">аукцион в электронной форме</t>
  </si>
  <si>
    <t xml:space="preserve">закрытый аукцион</t>
  </si>
  <si>
    <t xml:space="preserve">запрос котировок в электронной форме</t>
  </si>
  <si>
    <t xml:space="preserve">закрытый запрос котировок</t>
  </si>
  <si>
    <t xml:space="preserve">запрос предложений в электронной форме</t>
  </si>
  <si>
    <t xml:space="preserve">закрытый запрос предложений</t>
  </si>
  <si>
    <t xml:space="preserve">24.02.2021</t>
  </si>
  <si>
    <t xml:space="preserve">Выполнение кадастровых работ по подготовке Технических планов газораспределительных сетей</t>
  </si>
  <si>
    <t xml:space="preserve">единица</t>
  </si>
  <si>
    <t xml:space="preserve">ООО "Геоид"</t>
  </si>
  <si>
    <t xml:space="preserve">48/03-756-2021/З от 01.04.2021</t>
  </si>
  <si>
    <t xml:space="preserve">02.03.2021</t>
  </si>
  <si>
    <t xml:space="preserve">Разработка проектной, рабочей, сметной документации, получение положительного заключения негосударственной экспертизы проектно-сметной документации по объекту: «Газопровод высокого давления к блочной модульной котельной, расположенной (проектируемой) на земельном участке с кадастровым номером 39:06:050309:575 по ул. Юности, 8А в пос. Добровольск Краснознаменского р-на Калининградской области (Заявитель: Администрация МО "Краснознаменский ГО")»</t>
  </si>
  <si>
    <t xml:space="preserve">ООО "СтандартПроект"</t>
  </si>
  <si>
    <t xml:space="preserve">21/03-873-2021/З от 06.04.2021</t>
  </si>
  <si>
    <t xml:space="preserve">04.03.2021</t>
  </si>
  <si>
    <t xml:space="preserve">Cтроительство объекта № 85-2020/1 ГСН" Участок  газопровода НД до границ земельного участка с КН 39:03:010034:185 по ул.Советской в г.Гурьевске".</t>
  </si>
  <si>
    <t xml:space="preserve">ООО "Авантаж"</t>
  </si>
  <si>
    <t xml:space="preserve">18/03-874-2021/З от 06.04.2021</t>
  </si>
  <si>
    <t xml:space="preserve">Cтроительство объекта № 8716-20 ГСН «Участок газопровода низкого давления до границ земельного участка с кадастровым номером 39:15:150524:12 по ул. А. Суворова, 54 в г. Калининграде».</t>
  </si>
  <si>
    <t xml:space="preserve">ООО "СТРОЙНОВАЦИЯ"</t>
  </si>
  <si>
    <t xml:space="preserve">18/03-917-2021/З от 07.04.2021</t>
  </si>
  <si>
    <t xml:space="preserve">30.03.2021</t>
  </si>
  <si>
    <t xml:space="preserve">Фитинги ПЭ</t>
  </si>
  <si>
    <t xml:space="preserve">штука</t>
  </si>
  <si>
    <t xml:space="preserve">ООО "Дюйм и К"</t>
  </si>
  <si>
    <t xml:space="preserve">08/22-1034-2021/З от 07.04.2021</t>
  </si>
  <si>
    <t xml:space="preserve">Переустройство участка подземного стального газопровода высокого давления диаметром 76 мм (инв. №301012018), попадающего в зону застройки, расположенной на ЗУ с КН 39:03:030101:12 по ул. Индустриальной в п. Невское Гурьевского р-на.</t>
  </si>
  <si>
    <t xml:space="preserve">ООО "СвязьМонтажСтрой"</t>
  </si>
  <si>
    <t xml:space="preserve">18/03-919-2021/З от 08.04.2021</t>
  </si>
  <si>
    <t xml:space="preserve">18.03.2021</t>
  </si>
  <si>
    <t xml:space="preserve">Cтроительствo объекта № 67-2020 ГСН "Участок газопровода низкого давления до границ ЗУ с КН 39:15:140904:67 по ул.Аллея Смелых в г.Калининграде''.</t>
  </si>
  <si>
    <t xml:space="preserve">ООО "ЭСК"</t>
  </si>
  <si>
    <t xml:space="preserve">18/03-1210-2021/З от 22.04.2021</t>
  </si>
  <si>
    <t xml:space="preserve">Выполнение кадастровых работ по подготовке Технических планов газораспределительных сетей и подготовка схем границ испрашиваемых к использованию земель или частей земельных участков на период строительства газораспределительных сетей</t>
  </si>
  <si>
    <t xml:space="preserve">48/23-1132-2021/З от 26.04.2021</t>
  </si>
  <si>
    <t xml:space="preserve">26.03.2021</t>
  </si>
  <si>
    <t xml:space="preserve">Система автоматического контроля загазованности (САКЗ) в комплекте с клапаном запорным с электромагнитным управлением газовым (КЗЭУГ)</t>
  </si>
  <si>
    <t xml:space="preserve">комплект</t>
  </si>
  <si>
    <t xml:space="preserve">ООО ЦИТ-ПЛЮС</t>
  </si>
  <si>
    <t xml:space="preserve">08/22-1264-2021/З от 26.04.2021</t>
  </si>
  <si>
    <t xml:space="preserve">Строительство объекта № 143-20 ГСН "Участок газопровода низкого давления до границ земельных участков с кадастровыми номерами 39:03:030238:266, 39:03:030238:267, 39:03:030238:268 по ул.Портовой в п.Малое Исаково Гурьевского городского округа".</t>
  </si>
  <si>
    <t xml:space="preserve">18/03-1267-2021/З от 26.04.2021</t>
  </si>
  <si>
    <t xml:space="preserve">Строительство объекта № 009-2020 ГСН «Газопровод высокого давления до границ земельного участка с кадастровым номером 39:15:140924:29 по ул. Подполковника Емельянова, 92 в гор. Калининграде»</t>
  </si>
  <si>
    <t xml:space="preserve">ООО "Сегмент"</t>
  </si>
  <si>
    <t xml:space="preserve">18/03-1266-2021/З от 26.04.2021</t>
  </si>
  <si>
    <t xml:space="preserve">Строительство объекта № 124А-2020 ГСН «Участок газопровода низкого давления до границ земельного участка с кадастровым номером 39:15:141202:122 по пр-ду Андреевскому 1-ому, 15 в г. Калининграде».</t>
  </si>
  <si>
    <t xml:space="preserve">ООО "Балтийская Инженерная Компания"</t>
  </si>
  <si>
    <t xml:space="preserve">18/03-1268-2021/З от 27.04.2021</t>
  </si>
  <si>
    <t xml:space="preserve">1. Кран шаровой
2. Задвижки газовые </t>
  </si>
  <si>
    <t xml:space="preserve">ООО "ВКП"</t>
  </si>
  <si>
    <t xml:space="preserve">08/22-1349-2021/З от 27.04.2021</t>
  </si>
  <si>
    <t xml:space="preserve">Шкафной регуляторный пункт (ШРП)</t>
  </si>
  <si>
    <t xml:space="preserve">ООО "ПРАЙД"</t>
  </si>
  <si>
    <t xml:space="preserve">08/22-1135-2021/З от 28.04.2021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</si>
</sst>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1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3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2.7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0.42"/>
    <col collapsed="false" customWidth="true" hidden="false" outlineLevel="0" max="13" min="4" style="0" width="9.14"/>
    <col collapsed="false" customWidth="true" hidden="false" outlineLevel="0" max="14" min="14" style="0" width="8.67"/>
    <col collapsed="false" customWidth="true" hidden="false" outlineLevel="0" max="15" min="15" style="0" width="9.14"/>
    <col collapsed="false" customWidth="true" hidden="false" outlineLevel="0" max="16" min="16" style="0" width="9.42"/>
    <col collapsed="false" customWidth="true" hidden="false" outlineLevel="0" max="17" min="17" style="0" width="13.43"/>
    <col collapsed="false" customWidth="true" hidden="false" outlineLevel="0" max="19" min="18" style="0" width="8.67"/>
    <col collapsed="false" customWidth="true" hidden="false" outlineLevel="0" max="20" min="20" style="0" width="13.43"/>
    <col collapsed="false" customWidth="true" hidden="false" outlineLevel="0" max="1025" min="21" style="0" width="8.67"/>
  </cols>
  <sheetData>
    <row r="1" s="1" customFormat="true" ht="15" hidden="false" customHeight="false" outlineLevel="0" collapsed="false">
      <c r="I1" s="0"/>
      <c r="V1" s="2" t="s">
        <v>0</v>
      </c>
    </row>
    <row r="2" s="1" customFormat="true" ht="15" hidden="false" customHeight="false" outlineLevel="0" collapsed="false">
      <c r="I2" s="0"/>
      <c r="V2" s="2" t="s">
        <v>1</v>
      </c>
    </row>
    <row r="3" s="1" customFormat="true" ht="15" hidden="false" customHeight="false" outlineLevel="0" collapsed="false">
      <c r="I3" s="0"/>
      <c r="V3" s="2" t="s">
        <v>2</v>
      </c>
    </row>
    <row r="4" s="1" customFormat="true" ht="15" hidden="false" customHeight="false" outlineLevel="0" collapsed="false">
      <c r="I4" s="0"/>
      <c r="V4" s="2"/>
    </row>
    <row r="5" s="1" customFormat="true" ht="15" hidden="false" customHeight="false" outlineLevel="0" collapsed="false">
      <c r="I5" s="0"/>
      <c r="V5" s="2" t="s">
        <v>3</v>
      </c>
    </row>
    <row r="6" customFormat="false" ht="16.15" hidden="false" customHeight="false" outlineLevel="0" collapsed="false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customFormat="false" ht="12.75" hidden="false" customHeight="true" outlineLevel="0" collapsed="false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customFormat="false" ht="12.75" hidden="false" customHeight="fals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customFormat="false" ht="12.75" hidden="fals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customFormat="false" ht="12.75" hidden="false" customHeight="false" outlineLevel="0" collapsed="false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customFormat="false" ht="12.75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customFormat="false" ht="12.75" hidden="false" customHeight="false" outlineLevel="0" collapsed="false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customFormat="false" ht="12.75" hidden="false" customHeight="false" outlineLevel="0" collapsed="false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customFormat="false" ht="12.75" hidden="false" customHeight="false" outlineLevel="0" collapsed="false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customFormat="false" ht="12.75" hidden="false" customHeight="false" outlineLevel="0" collapsed="false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customFormat="false" ht="12.75" hidden="false" customHeight="false" outlineLevel="0" collapsed="fals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</row>
    <row r="17" customFormat="false" ht="12.75" hidden="false" customHeight="true" outlineLevel="0" collapsed="false">
      <c r="A17" s="8" t="s">
        <v>5</v>
      </c>
      <c r="B17" s="8" t="s">
        <v>6</v>
      </c>
      <c r="C17" s="9" t="s">
        <v>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 t="s">
        <v>8</v>
      </c>
      <c r="Q17" s="9" t="s">
        <v>9</v>
      </c>
      <c r="R17" s="9" t="s">
        <v>10</v>
      </c>
      <c r="S17" s="9" t="s">
        <v>11</v>
      </c>
      <c r="T17" s="9" t="s">
        <v>12</v>
      </c>
      <c r="U17" s="9" t="s">
        <v>13</v>
      </c>
      <c r="V17" s="9" t="s">
        <v>14</v>
      </c>
    </row>
    <row r="18" customFormat="false" ht="12.75" hidden="false" customHeight="true" outlineLevel="0" collapsed="false">
      <c r="A18" s="8"/>
      <c r="B18" s="8"/>
      <c r="C18" s="9" t="s">
        <v>15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 t="s">
        <v>16</v>
      </c>
      <c r="O18" s="9"/>
      <c r="P18" s="9"/>
      <c r="Q18" s="9"/>
      <c r="R18" s="9"/>
      <c r="S18" s="9"/>
      <c r="T18" s="9"/>
      <c r="U18" s="9"/>
      <c r="V18" s="9"/>
    </row>
    <row r="19" customFormat="false" ht="12.75" hidden="false" customHeight="true" outlineLevel="0" collapsed="false">
      <c r="A19" s="8"/>
      <c r="B19" s="8"/>
      <c r="C19" s="9" t="s">
        <v>17</v>
      </c>
      <c r="D19" s="9"/>
      <c r="E19" s="9"/>
      <c r="F19" s="9"/>
      <c r="G19" s="9"/>
      <c r="H19" s="9"/>
      <c r="I19" s="9"/>
      <c r="J19" s="9"/>
      <c r="K19" s="9"/>
      <c r="L19" s="9"/>
      <c r="M19" s="9" t="s">
        <v>18</v>
      </c>
      <c r="N19" s="9" t="s">
        <v>19</v>
      </c>
      <c r="O19" s="9" t="s">
        <v>20</v>
      </c>
      <c r="P19" s="9"/>
      <c r="Q19" s="9"/>
      <c r="R19" s="9"/>
      <c r="S19" s="9"/>
      <c r="T19" s="9"/>
      <c r="U19" s="9"/>
      <c r="V19" s="9"/>
    </row>
    <row r="20" customFormat="false" ht="12.75" hidden="false" customHeight="true" outlineLevel="0" collapsed="false">
      <c r="A20" s="8"/>
      <c r="B20" s="8"/>
      <c r="C20" s="9" t="s">
        <v>21</v>
      </c>
      <c r="D20" s="9"/>
      <c r="E20" s="9"/>
      <c r="F20" s="8" t="s">
        <v>22</v>
      </c>
      <c r="G20" s="8"/>
      <c r="H20" s="8"/>
      <c r="I20" s="8" t="s">
        <v>23</v>
      </c>
      <c r="J20" s="8"/>
      <c r="K20" s="8" t="s">
        <v>24</v>
      </c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customFormat="false" ht="42" hidden="false" customHeight="false" outlineLevel="0" collapsed="false">
      <c r="A21" s="8"/>
      <c r="B21" s="8"/>
      <c r="C21" s="9" t="s">
        <v>25</v>
      </c>
      <c r="D21" s="9" t="s">
        <v>26</v>
      </c>
      <c r="E21" s="9" t="s">
        <v>27</v>
      </c>
      <c r="F21" s="9" t="s">
        <v>28</v>
      </c>
      <c r="G21" s="9" t="s">
        <v>29</v>
      </c>
      <c r="H21" s="9" t="s">
        <v>30</v>
      </c>
      <c r="I21" s="9" t="s">
        <v>31</v>
      </c>
      <c r="J21" s="9" t="s">
        <v>32</v>
      </c>
      <c r="K21" s="9" t="s">
        <v>33</v>
      </c>
      <c r="L21" s="9" t="s">
        <v>34</v>
      </c>
      <c r="M21" s="9"/>
      <c r="N21" s="9"/>
      <c r="O21" s="9"/>
      <c r="P21" s="9"/>
      <c r="Q21" s="9"/>
      <c r="R21" s="9"/>
      <c r="S21" s="9"/>
      <c r="T21" s="9"/>
      <c r="U21" s="9"/>
      <c r="V21" s="9"/>
    </row>
    <row r="22" customFormat="false" ht="12.75" hidden="false" customHeight="false" outlineLevel="0" collapsed="false">
      <c r="A22" s="8" t="n">
        <v>1</v>
      </c>
      <c r="B22" s="8" t="n">
        <v>2</v>
      </c>
      <c r="C22" s="8" t="n">
        <v>3</v>
      </c>
      <c r="D22" s="8" t="n">
        <v>4</v>
      </c>
      <c r="E22" s="8" t="n">
        <v>5</v>
      </c>
      <c r="F22" s="8" t="n">
        <v>6</v>
      </c>
      <c r="G22" s="8" t="n">
        <v>7</v>
      </c>
      <c r="H22" s="8" t="n">
        <v>8</v>
      </c>
      <c r="I22" s="8" t="n">
        <v>9</v>
      </c>
      <c r="J22" s="8" t="n">
        <v>10</v>
      </c>
      <c r="K22" s="8" t="n">
        <v>11</v>
      </c>
      <c r="L22" s="8" t="n">
        <v>12</v>
      </c>
      <c r="M22" s="8" t="n">
        <v>13</v>
      </c>
      <c r="N22" s="8" t="n">
        <v>14</v>
      </c>
      <c r="O22" s="8" t="n">
        <v>15</v>
      </c>
      <c r="P22" s="8" t="n">
        <v>16</v>
      </c>
      <c r="Q22" s="8" t="n">
        <v>17</v>
      </c>
      <c r="R22" s="8" t="n">
        <v>18</v>
      </c>
      <c r="S22" s="8" t="n">
        <v>19</v>
      </c>
      <c r="T22" s="8" t="n">
        <v>20</v>
      </c>
      <c r="U22" s="8" t="n">
        <v>21</v>
      </c>
      <c r="V22" s="10" t="n">
        <v>22</v>
      </c>
    </row>
    <row r="23" customFormat="false" ht="123.75" hidden="false" customHeight="false" outlineLevel="0" collapsed="false">
      <c r="A23" s="11" t="n">
        <v>1</v>
      </c>
      <c r="B23" s="12" t="s">
        <v>35</v>
      </c>
      <c r="C23" s="13" t="n">
        <v>32110023279</v>
      </c>
      <c r="D23" s="14"/>
      <c r="E23" s="15"/>
      <c r="F23" s="15"/>
      <c r="G23" s="11"/>
      <c r="H23" s="11"/>
      <c r="I23" s="11"/>
      <c r="J23" s="11"/>
      <c r="K23" s="11"/>
      <c r="L23" s="11"/>
      <c r="M23" s="11"/>
      <c r="N23" s="11"/>
      <c r="O23" s="11"/>
      <c r="P23" s="16" t="s">
        <v>36</v>
      </c>
      <c r="Q23" s="17" t="n">
        <f aca="false">T23/S23</f>
        <v>53.9685928571429</v>
      </c>
      <c r="R23" s="18" t="s">
        <v>37</v>
      </c>
      <c r="S23" s="11" t="n">
        <v>56</v>
      </c>
      <c r="T23" s="17" t="n">
        <f aca="false">3022241.2/1000</f>
        <v>3022.2412</v>
      </c>
      <c r="U23" s="16" t="s">
        <v>38</v>
      </c>
      <c r="V23" s="19" t="s">
        <v>39</v>
      </c>
    </row>
    <row r="24" customFormat="false" ht="409.5" hidden="false" customHeight="false" outlineLevel="0" collapsed="false">
      <c r="A24" s="11" t="n">
        <v>2</v>
      </c>
      <c r="B24" s="12" t="s">
        <v>40</v>
      </c>
      <c r="C24" s="13" t="n">
        <v>32110045850</v>
      </c>
      <c r="D24" s="14"/>
      <c r="E24" s="15"/>
      <c r="F24" s="15"/>
      <c r="G24" s="11"/>
      <c r="H24" s="11"/>
      <c r="I24" s="11"/>
      <c r="J24" s="11"/>
      <c r="K24" s="11"/>
      <c r="L24" s="11"/>
      <c r="M24" s="11"/>
      <c r="N24" s="11"/>
      <c r="O24" s="11"/>
      <c r="P24" s="16" t="s">
        <v>41</v>
      </c>
      <c r="Q24" s="17" t="n">
        <f aca="false">T24/S24</f>
        <v>850</v>
      </c>
      <c r="R24" s="18" t="s">
        <v>37</v>
      </c>
      <c r="S24" s="18" t="n">
        <v>1</v>
      </c>
      <c r="T24" s="17" t="n">
        <f aca="false">850000/1000</f>
        <v>850</v>
      </c>
      <c r="U24" s="16" t="s">
        <v>42</v>
      </c>
      <c r="V24" s="19" t="s">
        <v>43</v>
      </c>
    </row>
    <row r="25" customFormat="false" ht="202.5" hidden="false" customHeight="false" outlineLevel="0" collapsed="false">
      <c r="A25" s="11" t="n">
        <v>3</v>
      </c>
      <c r="B25" s="12" t="s">
        <v>44</v>
      </c>
      <c r="C25" s="13" t="n">
        <v>32110054143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6" t="s">
        <v>45</v>
      </c>
      <c r="Q25" s="17" t="n">
        <f aca="false">T25/S25</f>
        <v>510</v>
      </c>
      <c r="R25" s="18" t="s">
        <v>37</v>
      </c>
      <c r="S25" s="18" t="n">
        <v>1</v>
      </c>
      <c r="T25" s="17" t="n">
        <f aca="false">510000/1000</f>
        <v>510</v>
      </c>
      <c r="U25" s="16" t="s">
        <v>46</v>
      </c>
      <c r="V25" s="19" t="s">
        <v>47</v>
      </c>
    </row>
    <row r="26" customFormat="false" ht="247.5" hidden="false" customHeight="false" outlineLevel="0" collapsed="false">
      <c r="A26" s="11" t="n">
        <v>4</v>
      </c>
      <c r="B26" s="12" t="s">
        <v>44</v>
      </c>
      <c r="C26" s="13" t="n">
        <v>32110054129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6" t="s">
        <v>48</v>
      </c>
      <c r="Q26" s="17" t="n">
        <f aca="false">T26/S26</f>
        <v>1890</v>
      </c>
      <c r="R26" s="18" t="s">
        <v>37</v>
      </c>
      <c r="S26" s="21" t="n">
        <v>1</v>
      </c>
      <c r="T26" s="17" t="n">
        <f aca="false">1890000/1000</f>
        <v>1890</v>
      </c>
      <c r="U26" s="16" t="s">
        <v>49</v>
      </c>
      <c r="V26" s="19" t="s">
        <v>50</v>
      </c>
    </row>
    <row r="27" customFormat="false" ht="33.75" hidden="false" customHeight="false" outlineLevel="0" collapsed="false">
      <c r="A27" s="11" t="n">
        <v>5</v>
      </c>
      <c r="B27" s="12" t="s">
        <v>51</v>
      </c>
      <c r="C27" s="1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3" t="n">
        <v>292</v>
      </c>
      <c r="O27" s="20"/>
      <c r="P27" s="16" t="s">
        <v>52</v>
      </c>
      <c r="Q27" s="17" t="n">
        <f aca="false">T27/S27</f>
        <v>39.5348837209302</v>
      </c>
      <c r="R27" s="21" t="s">
        <v>53</v>
      </c>
      <c r="S27" s="21" t="n">
        <v>172</v>
      </c>
      <c r="T27" s="17" t="n">
        <f aca="false">6800000/1000</f>
        <v>6800</v>
      </c>
      <c r="U27" s="16" t="s">
        <v>54</v>
      </c>
      <c r="V27" s="19" t="s">
        <v>55</v>
      </c>
    </row>
    <row r="28" customFormat="false" ht="303.75" hidden="false" customHeight="false" outlineLevel="0" collapsed="false">
      <c r="A28" s="11" t="n">
        <v>6</v>
      </c>
      <c r="B28" s="22" t="s">
        <v>44</v>
      </c>
      <c r="C28" s="13" t="n">
        <v>32110054153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6" t="s">
        <v>56</v>
      </c>
      <c r="Q28" s="17" t="n">
        <f aca="false">T28/S28</f>
        <v>179.95402</v>
      </c>
      <c r="R28" s="18" t="s">
        <v>37</v>
      </c>
      <c r="S28" s="21" t="n">
        <v>1</v>
      </c>
      <c r="T28" s="23" t="n">
        <f aca="false">179954.02/1000</f>
        <v>179.95402</v>
      </c>
      <c r="U28" s="16" t="s">
        <v>57</v>
      </c>
      <c r="V28" s="24" t="s">
        <v>58</v>
      </c>
    </row>
    <row r="29" customFormat="false" ht="191.25" hidden="false" customHeight="false" outlineLevel="0" collapsed="false">
      <c r="A29" s="11" t="n">
        <v>7</v>
      </c>
      <c r="B29" s="22" t="s">
        <v>59</v>
      </c>
      <c r="C29" s="13" t="n">
        <v>32110096222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6" t="s">
        <v>60</v>
      </c>
      <c r="Q29" s="17" t="n">
        <f aca="false">T29/S29</f>
        <v>212.711</v>
      </c>
      <c r="R29" s="18" t="s">
        <v>37</v>
      </c>
      <c r="S29" s="21" t="n">
        <v>1</v>
      </c>
      <c r="T29" s="23" t="n">
        <f aca="false">212711/1000</f>
        <v>212.711</v>
      </c>
      <c r="U29" s="16" t="s">
        <v>61</v>
      </c>
      <c r="V29" s="24" t="s">
        <v>62</v>
      </c>
    </row>
    <row r="30" customFormat="false" ht="315" hidden="false" customHeight="false" outlineLevel="0" collapsed="false">
      <c r="A30" s="11" t="n">
        <v>8</v>
      </c>
      <c r="B30" s="22" t="s">
        <v>59</v>
      </c>
      <c r="C30" s="13" t="n">
        <v>32110096488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6" t="s">
        <v>63</v>
      </c>
      <c r="Q30" s="17" t="n">
        <f aca="false">T30/S30</f>
        <v>49.7619047619048</v>
      </c>
      <c r="R30" s="18" t="s">
        <v>37</v>
      </c>
      <c r="S30" s="21" t="n">
        <v>21</v>
      </c>
      <c r="T30" s="17" t="n">
        <f aca="false">1045000/1000</f>
        <v>1045</v>
      </c>
      <c r="U30" s="16" t="s">
        <v>38</v>
      </c>
      <c r="V30" s="19" t="s">
        <v>64</v>
      </c>
    </row>
    <row r="31" customFormat="false" ht="191.25" hidden="false" customHeight="false" outlineLevel="0" collapsed="false">
      <c r="A31" s="11" t="n">
        <v>9</v>
      </c>
      <c r="B31" s="12" t="s">
        <v>65</v>
      </c>
      <c r="C31" s="13" t="n">
        <v>32110129695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6" t="s">
        <v>66</v>
      </c>
      <c r="Q31" s="17" t="n">
        <f aca="false">T31/S31</f>
        <v>5.21441</v>
      </c>
      <c r="R31" s="21" t="s">
        <v>67</v>
      </c>
      <c r="S31" s="21" t="n">
        <v>1150</v>
      </c>
      <c r="T31" s="17" t="n">
        <f aca="false">5996571.5/1000</f>
        <v>5996.5715</v>
      </c>
      <c r="U31" s="16" t="s">
        <v>68</v>
      </c>
      <c r="V31" s="19" t="s">
        <v>69</v>
      </c>
    </row>
    <row r="32" customFormat="false" ht="315" hidden="false" customHeight="false" outlineLevel="0" collapsed="false">
      <c r="A32" s="11" t="n">
        <v>10</v>
      </c>
      <c r="B32" s="12" t="s">
        <v>65</v>
      </c>
      <c r="C32" s="25" t="n">
        <v>32110129651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6" t="s">
        <v>70</v>
      </c>
      <c r="Q32" s="17" t="n">
        <f aca="false">T32/S32</f>
        <v>240</v>
      </c>
      <c r="R32" s="18" t="s">
        <v>37</v>
      </c>
      <c r="S32" s="21" t="n">
        <v>1</v>
      </c>
      <c r="T32" s="17" t="n">
        <f aca="false">240000/1000</f>
        <v>240</v>
      </c>
      <c r="U32" s="16" t="s">
        <v>49</v>
      </c>
      <c r="V32" s="19" t="s">
        <v>71</v>
      </c>
    </row>
    <row r="33" customFormat="false" ht="270" hidden="false" customHeight="false" outlineLevel="0" collapsed="false">
      <c r="A33" s="11" t="n">
        <v>11</v>
      </c>
      <c r="B33" s="12" t="s">
        <v>65</v>
      </c>
      <c r="C33" s="13" t="n">
        <v>32110127557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6" t="s">
        <v>72</v>
      </c>
      <c r="Q33" s="17" t="n">
        <f aca="false">T33/S33</f>
        <v>7150</v>
      </c>
      <c r="R33" s="18" t="s">
        <v>37</v>
      </c>
      <c r="S33" s="21" t="n">
        <v>1</v>
      </c>
      <c r="T33" s="17" t="n">
        <f aca="false">7150000/1000</f>
        <v>7150</v>
      </c>
      <c r="U33" s="16" t="s">
        <v>73</v>
      </c>
      <c r="V33" s="19" t="s">
        <v>74</v>
      </c>
    </row>
    <row r="34" customFormat="false" ht="258.75" hidden="false" customHeight="false" outlineLevel="0" collapsed="false">
      <c r="A34" s="11" t="n">
        <v>12</v>
      </c>
      <c r="B34" s="12" t="s">
        <v>65</v>
      </c>
      <c r="C34" s="13" t="n">
        <v>32110127749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6" t="s">
        <v>75</v>
      </c>
      <c r="Q34" s="17" t="n">
        <f aca="false">T34/S34</f>
        <v>200</v>
      </c>
      <c r="R34" s="18" t="s">
        <v>37</v>
      </c>
      <c r="S34" s="21" t="n">
        <v>1</v>
      </c>
      <c r="T34" s="23" t="n">
        <f aca="false">200000/1000</f>
        <v>200</v>
      </c>
      <c r="U34" s="16" t="s">
        <v>76</v>
      </c>
      <c r="V34" s="24" t="s">
        <v>77</v>
      </c>
    </row>
    <row r="35" customFormat="false" ht="56.25" hidden="false" customHeight="false" outlineLevel="0" collapsed="false">
      <c r="A35" s="11" t="n">
        <v>13</v>
      </c>
      <c r="B35" s="22" t="s">
        <v>35</v>
      </c>
      <c r="C35" s="13" t="n">
        <v>32110023312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6" t="s">
        <v>78</v>
      </c>
      <c r="Q35" s="17" t="n">
        <f aca="false">T35/S35</f>
        <v>19.2109561752988</v>
      </c>
      <c r="R35" s="21" t="s">
        <v>53</v>
      </c>
      <c r="S35" s="21" t="n">
        <v>502</v>
      </c>
      <c r="T35" s="23" t="n">
        <f aca="false">9643900/1000</f>
        <v>9643.9</v>
      </c>
      <c r="U35" s="16" t="s">
        <v>79</v>
      </c>
      <c r="V35" s="24" t="s">
        <v>80</v>
      </c>
    </row>
    <row r="36" customFormat="false" ht="45" hidden="false" customHeight="false" outlineLevel="0" collapsed="false">
      <c r="A36" s="11" t="n">
        <v>14</v>
      </c>
      <c r="B36" s="22" t="s">
        <v>59</v>
      </c>
      <c r="C36" s="13" t="n">
        <v>32110096216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6" t="s">
        <v>81</v>
      </c>
      <c r="Q36" s="23" t="n">
        <f aca="false">T36/S36</f>
        <v>805</v>
      </c>
      <c r="R36" s="21" t="s">
        <v>53</v>
      </c>
      <c r="S36" s="21" t="n">
        <v>1</v>
      </c>
      <c r="T36" s="23" t="n">
        <f aca="false">805000/1000</f>
        <v>805</v>
      </c>
      <c r="U36" s="16" t="s">
        <v>82</v>
      </c>
      <c r="V36" s="24" t="s">
        <v>83</v>
      </c>
    </row>
  </sheetData>
  <mergeCells count="21">
    <mergeCell ref="A7:V15"/>
    <mergeCell ref="A17:A21"/>
    <mergeCell ref="B17:B21"/>
    <mergeCell ref="C17:O17"/>
    <mergeCell ref="P17:P21"/>
    <mergeCell ref="Q17:Q21"/>
    <mergeCell ref="R17:R21"/>
    <mergeCell ref="S17:S21"/>
    <mergeCell ref="T17:T21"/>
    <mergeCell ref="U17:U21"/>
    <mergeCell ref="V17:V21"/>
    <mergeCell ref="C18:M18"/>
    <mergeCell ref="N18:O18"/>
    <mergeCell ref="C19:L19"/>
    <mergeCell ref="M19:M21"/>
    <mergeCell ref="N19:N21"/>
    <mergeCell ref="O19:O21"/>
    <mergeCell ref="C20:E20"/>
    <mergeCell ref="F20:H20"/>
    <mergeCell ref="I20:J20"/>
    <mergeCell ref="K20:L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2021-05-04T13:37:46Z</dcterms:created>
  <dc:creator>ozd1</dc:creator>
  <dc:description/>
  <dc:language>ru-RU</dc:language>
  <cp:lastModifiedBy/>
  <dcterms:modified xsi:type="dcterms:W3CDTF">2021-05-06T07:50:06Z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